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D11"/>
  <c r="D12"/>
  <c r="E13"/>
  <c r="D14"/>
  <c r="E15"/>
  <c r="D16"/>
  <c r="E17"/>
  <c r="E18"/>
  <c r="D20"/>
  <c r="E21"/>
  <c r="D22"/>
  <c r="E23"/>
  <c r="F24"/>
  <c r="E25"/>
  <c r="F26"/>
  <c r="D32"/>
  <c r="D33"/>
  <c r="F34"/>
  <c r="D35"/>
  <c r="F36"/>
</calcChain>
</file>

<file path=xl/comments1.xml><?xml version="1.0" encoding="utf-8"?>
<comments xmlns="http://schemas.openxmlformats.org/spreadsheetml/2006/main">
  <authors>
    <author>Michael C. Blue</author>
  </authors>
  <commentList>
    <comment ref="E16" authorId="0">
      <text>
        <r>
          <rPr>
            <b/>
            <sz val="8"/>
            <color indexed="81"/>
            <rFont val="Tahoma"/>
            <family val="2"/>
          </rPr>
          <t>Complete a t-account on a piece of paper putting in the beginning balance, purchases, ending balance, issue of direct materials leaving only the issue of indirect materials to solve for.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<sst xmlns="http://schemas.openxmlformats.org/spreadsheetml/2006/main" count="36" uniqueCount="32">
  <si>
    <t>Name:</t>
  </si>
  <si>
    <t>Cost of Goods Manufactured Schedule</t>
  </si>
  <si>
    <t>Direct materials:</t>
  </si>
  <si>
    <t>Direct labor cost</t>
  </si>
  <si>
    <t>Overhead:</t>
  </si>
  <si>
    <t>Various</t>
  </si>
  <si>
    <t>Total overhead cost</t>
  </si>
  <si>
    <t>Total costs</t>
  </si>
  <si>
    <t>Cost of goods manufactured</t>
  </si>
  <si>
    <t>Goods available for sale</t>
  </si>
  <si>
    <t>Cost of goods sold</t>
  </si>
  <si>
    <t>Direct material used</t>
  </si>
  <si>
    <t>Add: Raw material purchased</t>
  </si>
  <si>
    <t>Ending raw material inventory</t>
  </si>
  <si>
    <t>Raw material used</t>
  </si>
  <si>
    <t>Indirect material used</t>
  </si>
  <si>
    <t>Less: Ending work in process inventory</t>
  </si>
  <si>
    <t>Beginning work in process inventory</t>
  </si>
  <si>
    <t>Beginning raw material inventory</t>
  </si>
  <si>
    <t>Raw material available</t>
  </si>
  <si>
    <t>b.</t>
  </si>
  <si>
    <t>a.</t>
  </si>
  <si>
    <t>Exercise 2-33</t>
  </si>
  <si>
    <t>Beginning finished goods</t>
  </si>
  <si>
    <t>Ending finished goods inventory</t>
  </si>
  <si>
    <t>Enter the appropriate amounts in the gray-shaded cells of columns E and F. Enter amounts</t>
  </si>
  <si>
    <t>to be subtracted as negatives. If an answer is incorrect, the word "wrong" will appear.</t>
  </si>
  <si>
    <t>Solution</t>
  </si>
  <si>
    <t>Irresistible Art</t>
  </si>
  <si>
    <t>Indirect labor</t>
  </si>
  <si>
    <t>Cost of Goods Sold Schedule</t>
  </si>
  <si>
    <t>For the Month Ended July 31, 2013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</si>
</sst>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6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sz val="8"/>
      <color indexed="10"/>
      <name val="Arial"/>
      <family val="2"/>
    </font>
    <font>
      <b/>
      <sz val="11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3" fillId="0" borderId="0" xfId="1" applyNumberFormat="1" applyFont="1"/>
    <xf numFmtId="0" fontId="3" fillId="0" borderId="0" xfId="0" applyFont="1"/>
    <xf numFmtId="0" fontId="4" fillId="0" borderId="0" xfId="0" quotePrefix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164" fontId="0" fillId="0" borderId="0" xfId="1" applyNumberFormat="1" applyFont="1"/>
    <xf numFmtId="0" fontId="7" fillId="0" borderId="0" xfId="0" applyFont="1"/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5" fillId="3" borderId="0" xfId="0" applyFont="1" applyFill="1"/>
    <xf numFmtId="0" fontId="0" fillId="3" borderId="0" xfId="0" applyFill="1"/>
    <xf numFmtId="165" fontId="2" fillId="4" borderId="1" xfId="2" applyNumberFormat="1" applyFont="1" applyFill="1" applyBorder="1" applyProtection="1">
      <protection locked="0"/>
    </xf>
    <xf numFmtId="0" fontId="6" fillId="3" borderId="0" xfId="0" applyFont="1" applyFill="1"/>
    <xf numFmtId="0" fontId="2" fillId="3" borderId="0" xfId="0" applyFont="1" applyFill="1"/>
    <xf numFmtId="0" fontId="11" fillId="3" borderId="0" xfId="0" applyFont="1" applyFill="1" applyAlignment="1">
      <alignment horizontal="right"/>
    </xf>
    <xf numFmtId="164" fontId="2" fillId="3" borderId="0" xfId="1" applyNumberFormat="1" applyFont="1" applyFill="1"/>
    <xf numFmtId="164" fontId="2" fillId="4" borderId="2" xfId="1" applyNumberFormat="1" applyFont="1" applyFill="1" applyBorder="1" applyProtection="1">
      <protection locked="0"/>
    </xf>
    <xf numFmtId="0" fontId="0" fillId="3" borderId="0" xfId="0" applyFill="1" applyAlignment="1">
      <alignment horizontal="right"/>
    </xf>
    <xf numFmtId="165" fontId="2" fillId="3" borderId="0" xfId="1" applyNumberFormat="1" applyFont="1" applyFill="1"/>
    <xf numFmtId="164" fontId="2" fillId="4" borderId="1" xfId="1" applyNumberFormat="1" applyFont="1" applyFill="1" applyBorder="1" applyProtection="1">
      <protection locked="0"/>
    </xf>
    <xf numFmtId="165" fontId="10" fillId="3" borderId="1" xfId="2" applyNumberFormat="1" applyFont="1" applyFill="1" applyBorder="1" applyAlignment="1">
      <alignment horizontal="right"/>
    </xf>
    <xf numFmtId="164" fontId="2" fillId="3" borderId="0" xfId="1" applyNumberFormat="1" applyFont="1" applyFill="1" applyBorder="1" applyProtection="1">
      <protection locked="0"/>
    </xf>
    <xf numFmtId="165" fontId="2" fillId="4" borderId="3" xfId="2" applyNumberFormat="1" applyFont="1" applyFill="1" applyBorder="1" applyAlignment="1" applyProtection="1">
      <alignment horizontal="right"/>
      <protection locked="0"/>
    </xf>
    <xf numFmtId="164" fontId="2" fillId="4" borderId="4" xfId="1" applyNumberFormat="1" applyFont="1" applyFill="1" applyBorder="1" applyAlignment="1" applyProtection="1">
      <alignment horizontal="right"/>
      <protection locked="0"/>
    </xf>
    <xf numFmtId="164" fontId="6" fillId="3" borderId="0" xfId="1" applyNumberFormat="1" applyFont="1" applyFill="1" applyAlignment="1">
      <alignment horizontal="right"/>
    </xf>
    <xf numFmtId="165" fontId="2" fillId="3" borderId="0" xfId="2" applyNumberFormat="1" applyFont="1" applyFill="1"/>
    <xf numFmtId="0" fontId="4" fillId="3" borderId="0" xfId="0" applyFont="1" applyFill="1"/>
    <xf numFmtId="0" fontId="12" fillId="3" borderId="0" xfId="0" applyFont="1" applyFill="1" applyAlignment="1">
      <alignment horizontal="right"/>
    </xf>
    <xf numFmtId="164" fontId="6" fillId="3" borderId="0" xfId="1" applyNumberFormat="1" applyFont="1" applyFill="1"/>
    <xf numFmtId="165" fontId="2" fillId="3" borderId="5" xfId="2" applyNumberFormat="1" applyFont="1" applyFill="1" applyBorder="1"/>
    <xf numFmtId="0" fontId="15" fillId="3" borderId="0" xfId="0" applyFont="1" applyFill="1" applyAlignment="1">
      <alignment horizontal="right"/>
    </xf>
    <xf numFmtId="164" fontId="2" fillId="3" borderId="3" xfId="1" applyNumberFormat="1" applyFont="1" applyFill="1" applyBorder="1" applyAlignment="1" applyProtection="1">
      <alignment horizontal="right"/>
    </xf>
    <xf numFmtId="49" fontId="0" fillId="0" borderId="0" xfId="1" applyNumberFormat="1" applyFont="1"/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/>
  </sheetViews>
  <sheetFormatPr defaultRowHeight="12.75"/>
  <cols>
    <col min="1" max="1" width="3.7109375" customWidth="1"/>
    <col min="2" max="2" width="2.7109375" customWidth="1"/>
    <col min="3" max="3" width="33.7109375" customWidth="1"/>
    <col min="5" max="6" width="12.7109375" customWidth="1"/>
    <col min="8" max="9" width="9.140625" hidden="1" customWidth="1"/>
  </cols>
  <sheetData>
    <row r="1" spans="1:10" ht="15">
      <c r="A1" s="1" t="s">
        <v>22</v>
      </c>
      <c r="B1" s="1"/>
      <c r="C1" s="1"/>
      <c r="D1" s="2" t="s">
        <v>0</v>
      </c>
      <c r="E1" s="38" t="s">
        <v>27</v>
      </c>
      <c r="F1" s="38"/>
      <c r="G1" s="39"/>
      <c r="H1" s="3"/>
      <c r="I1" s="3"/>
      <c r="J1" s="4"/>
    </row>
    <row r="2" spans="1:10" ht="15">
      <c r="A2" s="5"/>
      <c r="B2" s="6"/>
      <c r="C2" s="7"/>
      <c r="E2" s="8"/>
      <c r="F2" s="1"/>
      <c r="H2" s="9"/>
      <c r="I2" s="9"/>
    </row>
    <row r="3" spans="1:10" ht="15">
      <c r="A3" s="5"/>
      <c r="B3" s="6" t="s">
        <v>25</v>
      </c>
      <c r="C3" s="10"/>
      <c r="E3" s="8"/>
      <c r="F3" s="1"/>
      <c r="H3" s="9"/>
      <c r="I3" s="9"/>
    </row>
    <row r="4" spans="1:10" ht="15">
      <c r="A4" s="5"/>
      <c r="B4" s="6" t="s">
        <v>26</v>
      </c>
      <c r="C4" s="7"/>
      <c r="E4" s="8"/>
      <c r="F4" s="1"/>
      <c r="H4" s="9"/>
      <c r="I4" s="9"/>
    </row>
    <row r="5" spans="1:10" ht="15">
      <c r="A5" s="5"/>
      <c r="B5" s="6"/>
      <c r="C5" s="7"/>
      <c r="E5" s="8"/>
      <c r="F5" s="1"/>
      <c r="H5" s="9"/>
      <c r="I5" s="9"/>
    </row>
    <row r="6" spans="1:10" ht="15">
      <c r="A6" s="6" t="s">
        <v>21</v>
      </c>
      <c r="B6" s="11" t="s">
        <v>28</v>
      </c>
      <c r="C6" s="11"/>
      <c r="D6" s="11"/>
      <c r="E6" s="12"/>
      <c r="F6" s="13"/>
      <c r="H6" s="9"/>
      <c r="I6" s="9"/>
    </row>
    <row r="7" spans="1:10" ht="15">
      <c r="B7" s="11" t="s">
        <v>1</v>
      </c>
      <c r="C7" s="11"/>
      <c r="D7" s="11"/>
      <c r="E7" s="12"/>
      <c r="F7" s="13"/>
      <c r="H7" s="9"/>
      <c r="I7" s="9"/>
    </row>
    <row r="8" spans="1:10" ht="15">
      <c r="B8" s="11" t="s">
        <v>31</v>
      </c>
      <c r="C8" s="11"/>
      <c r="D8" s="11"/>
      <c r="E8" s="12"/>
      <c r="F8" s="13"/>
      <c r="H8" s="9"/>
      <c r="I8" s="9"/>
    </row>
    <row r="9" spans="1:10" ht="15">
      <c r="B9" s="14" t="s">
        <v>17</v>
      </c>
      <c r="C9" s="14"/>
      <c r="D9" s="15"/>
      <c r="E9" s="35" t="str">
        <f>IF(F9&lt;&gt;0,IF(F9=I9,"","Wrong"),"")</f>
        <v/>
      </c>
      <c r="F9" s="16">
        <v>146400</v>
      </c>
      <c r="H9" s="9"/>
      <c r="I9" s="9">
        <v>146400</v>
      </c>
    </row>
    <row r="10" spans="1:10" ht="15">
      <c r="B10" s="14" t="s">
        <v>2</v>
      </c>
      <c r="C10" s="14"/>
      <c r="D10" s="15"/>
      <c r="E10" s="17"/>
      <c r="F10" s="18"/>
      <c r="H10" s="9"/>
      <c r="I10" s="9"/>
    </row>
    <row r="11" spans="1:10" ht="15">
      <c r="B11" s="14"/>
      <c r="C11" s="14" t="s">
        <v>18</v>
      </c>
      <c r="D11" s="35" t="str">
        <f>IF(E11&lt;&gt;0,IF(E11=H11,"","Wrong"),"")</f>
        <v/>
      </c>
      <c r="E11" s="16">
        <v>93200</v>
      </c>
      <c r="F11" s="20"/>
      <c r="H11" s="9">
        <v>93200</v>
      </c>
      <c r="I11" s="9"/>
    </row>
    <row r="12" spans="1:10" ht="15">
      <c r="B12" s="14"/>
      <c r="C12" s="14" t="s">
        <v>12</v>
      </c>
      <c r="D12" s="35" t="str">
        <f>IF(E12&lt;&gt;0,IF(E12=H12,"","Wrong"),"")</f>
        <v/>
      </c>
      <c r="E12" s="21">
        <v>656000</v>
      </c>
      <c r="F12" s="20"/>
      <c r="H12" s="9">
        <v>656000</v>
      </c>
      <c r="I12" s="9"/>
    </row>
    <row r="13" spans="1:10" ht="15">
      <c r="B13" s="14"/>
      <c r="C13" s="14" t="s">
        <v>19</v>
      </c>
      <c r="D13" s="22"/>
      <c r="E13" s="23">
        <f>IF(AND(E11&gt;0,E12&gt;0),E12+E11,"")</f>
        <v>749200</v>
      </c>
      <c r="F13" s="20"/>
      <c r="H13" s="9">
        <v>749200</v>
      </c>
      <c r="I13" s="9"/>
    </row>
    <row r="14" spans="1:10" ht="15">
      <c r="A14" s="5"/>
      <c r="B14" s="14"/>
      <c r="C14" s="14" t="s">
        <v>13</v>
      </c>
      <c r="D14" s="35" t="str">
        <f>IF(E14&lt;&gt;0,IF(E14=H14,"","Wrong"),"")</f>
        <v/>
      </c>
      <c r="E14" s="21">
        <v>-69600</v>
      </c>
      <c r="F14" s="20"/>
      <c r="H14" s="9">
        <v>-69600</v>
      </c>
      <c r="I14" s="9"/>
    </row>
    <row r="15" spans="1:10" ht="15">
      <c r="A15" s="5"/>
      <c r="B15" s="14"/>
      <c r="C15" s="14" t="s">
        <v>14</v>
      </c>
      <c r="D15" s="19"/>
      <c r="E15" s="23">
        <f>IF(AND(E13&gt;0,E14&lt;0),E14+E13,"")</f>
        <v>679600</v>
      </c>
      <c r="F15" s="20"/>
      <c r="H15" s="9"/>
      <c r="I15" s="9"/>
    </row>
    <row r="16" spans="1:10" ht="15">
      <c r="A16" s="5"/>
      <c r="B16" s="14"/>
      <c r="C16" s="14" t="s">
        <v>15</v>
      </c>
      <c r="D16" s="35" t="str">
        <f>IF(E16&lt;&gt;0,IF(E16=H16,"","Wrong"),"")</f>
        <v/>
      </c>
      <c r="E16" s="21">
        <v>-175600</v>
      </c>
      <c r="F16" s="20"/>
      <c r="H16" s="9">
        <v>-175600</v>
      </c>
      <c r="I16" s="9"/>
    </row>
    <row r="17" spans="1:9" ht="15">
      <c r="B17" s="14"/>
      <c r="C17" s="14" t="s">
        <v>11</v>
      </c>
      <c r="D17" s="15"/>
      <c r="E17" s="35" t="str">
        <f>IF(F17&lt;&gt;0,IF(F17=I17,"","Wrong"),"")</f>
        <v/>
      </c>
      <c r="F17" s="16">
        <v>504000</v>
      </c>
      <c r="H17" s="9"/>
      <c r="I17" s="9">
        <v>504000</v>
      </c>
    </row>
    <row r="18" spans="1:9" ht="15">
      <c r="B18" s="14" t="s">
        <v>3</v>
      </c>
      <c r="C18" s="14"/>
      <c r="D18" s="15"/>
      <c r="E18" s="35" t="str">
        <f>IF(F18&lt;&gt;0,IF(F18=I18,"","Wrong"),"")</f>
        <v/>
      </c>
      <c r="F18" s="24">
        <v>591000</v>
      </c>
      <c r="H18" s="9"/>
      <c r="I18" s="9">
        <v>591000</v>
      </c>
    </row>
    <row r="19" spans="1:9" ht="15">
      <c r="B19" s="14" t="s">
        <v>4</v>
      </c>
      <c r="C19" s="14"/>
      <c r="D19" s="19"/>
      <c r="E19" s="25"/>
      <c r="F19" s="26"/>
      <c r="H19" s="9"/>
      <c r="I19" s="9"/>
    </row>
    <row r="20" spans="1:9" ht="15">
      <c r="B20" s="14"/>
      <c r="C20" s="14" t="s">
        <v>5</v>
      </c>
      <c r="D20" s="35" t="str">
        <f>IF(E20&lt;&gt;0,IF(E20=H20,"","Wrong"),"")</f>
        <v/>
      </c>
      <c r="E20" s="27">
        <v>600000</v>
      </c>
      <c r="F20" s="26"/>
      <c r="H20" s="9">
        <v>600000</v>
      </c>
      <c r="I20" s="9"/>
    </row>
    <row r="21" spans="1:9" ht="15">
      <c r="B21" s="14"/>
      <c r="C21" s="14" t="s">
        <v>15</v>
      </c>
      <c r="D21" s="35"/>
      <c r="E21" s="36">
        <f>IF(E16&lt;&gt;0,-E16,"")</f>
        <v>175600</v>
      </c>
      <c r="F21" s="26"/>
      <c r="H21" s="9">
        <v>175600</v>
      </c>
      <c r="I21" s="9"/>
    </row>
    <row r="22" spans="1:9" ht="15">
      <c r="B22" s="14"/>
      <c r="C22" s="14" t="s">
        <v>29</v>
      </c>
      <c r="D22" s="35" t="str">
        <f>IF(E22&lt;&gt;0,IF(E22=H22,"","Wrong"),"")</f>
        <v/>
      </c>
      <c r="E22" s="28">
        <v>197000</v>
      </c>
      <c r="F22" s="26"/>
      <c r="H22" s="9">
        <v>197000</v>
      </c>
      <c r="I22" s="9"/>
    </row>
    <row r="23" spans="1:9" ht="15">
      <c r="B23" s="14"/>
      <c r="C23" s="14" t="s">
        <v>6</v>
      </c>
      <c r="D23" s="19"/>
      <c r="E23" s="35" t="str">
        <f>IF(F23&lt;&gt;0,IF(F23=I23,"","Wrong"),"")</f>
        <v/>
      </c>
      <c r="F23" s="21">
        <v>972600</v>
      </c>
      <c r="H23" s="9"/>
      <c r="I23" s="9">
        <v>972600</v>
      </c>
    </row>
    <row r="24" spans="1:9" ht="15">
      <c r="B24" s="14" t="s">
        <v>7</v>
      </c>
      <c r="C24" s="14"/>
      <c r="D24" s="15"/>
      <c r="E24" s="29"/>
      <c r="F24" s="30">
        <f>IF(AND(F23&gt;0,F18&gt;0,E14&lt;0,E11&gt;0),SUM(F9:F23),"")</f>
        <v>2214000</v>
      </c>
      <c r="H24" s="9"/>
      <c r="I24" s="9"/>
    </row>
    <row r="25" spans="1:9" ht="15">
      <c r="B25" s="14" t="s">
        <v>16</v>
      </c>
      <c r="C25" s="31"/>
      <c r="D25" s="15"/>
      <c r="E25" s="35" t="str">
        <f>IF(F25&lt;&gt;0,IF(F25=I25,"","Wrong"),"")</f>
        <v/>
      </c>
      <c r="F25" s="21">
        <v>-120000</v>
      </c>
      <c r="H25" s="9"/>
      <c r="I25" s="9">
        <v>-120000</v>
      </c>
    </row>
    <row r="26" spans="1:9" ht="15.75" thickBot="1">
      <c r="B26" s="14" t="s">
        <v>8</v>
      </c>
      <c r="C26" s="31"/>
      <c r="D26" s="15"/>
      <c r="E26" s="33"/>
      <c r="F26" s="34">
        <f>IF(AND(F25&lt;0),F24+F25,"")</f>
        <v>2094000</v>
      </c>
      <c r="H26" s="9"/>
      <c r="I26" s="9"/>
    </row>
    <row r="27" spans="1:9" ht="15.75" thickTop="1">
      <c r="B27" s="14"/>
      <c r="C27" s="31"/>
      <c r="D27" s="15"/>
      <c r="E27" s="17"/>
      <c r="F27" s="18"/>
      <c r="H27" s="9"/>
      <c r="I27" s="9"/>
    </row>
    <row r="28" spans="1:9" ht="15">
      <c r="B28" s="6"/>
      <c r="C28" s="7"/>
      <c r="E28" s="8"/>
      <c r="F28" s="1"/>
      <c r="H28" s="9"/>
      <c r="I28" s="9"/>
    </row>
    <row r="29" spans="1:9" ht="15">
      <c r="A29" s="6" t="s">
        <v>20</v>
      </c>
      <c r="B29" s="11" t="s">
        <v>28</v>
      </c>
      <c r="C29" s="11"/>
      <c r="D29" s="11"/>
      <c r="E29" s="12"/>
      <c r="F29" s="13"/>
      <c r="H29" s="9"/>
      <c r="I29" s="9"/>
    </row>
    <row r="30" spans="1:9" ht="15">
      <c r="B30" s="11" t="s">
        <v>30</v>
      </c>
      <c r="C30" s="11"/>
      <c r="D30" s="11"/>
      <c r="E30" s="12"/>
      <c r="F30" s="13"/>
      <c r="H30" s="9"/>
      <c r="I30" s="9"/>
    </row>
    <row r="31" spans="1:9" ht="15">
      <c r="B31" s="11" t="s">
        <v>31</v>
      </c>
      <c r="C31" s="11"/>
      <c r="D31" s="11"/>
      <c r="E31" s="12"/>
      <c r="F31" s="13"/>
      <c r="H31" s="9"/>
      <c r="I31" s="9"/>
    </row>
    <row r="32" spans="1:9" ht="15">
      <c r="B32" s="14" t="s">
        <v>23</v>
      </c>
      <c r="C32" s="31"/>
      <c r="D32" s="35" t="str">
        <f>IF(F32&lt;&gt;0,IF(F32=H32,"","Wrong"),"")</f>
        <v/>
      </c>
      <c r="E32" s="32"/>
      <c r="F32" s="16">
        <v>72000</v>
      </c>
      <c r="H32" s="9">
        <v>72000</v>
      </c>
      <c r="I32" s="9"/>
    </row>
    <row r="33" spans="2:9" ht="15">
      <c r="B33" s="14" t="s">
        <v>8</v>
      </c>
      <c r="C33" s="31"/>
      <c r="D33" s="35" t="str">
        <f>IF(F33&lt;&gt;0,IF(F33=H33,"","Wrong"),"")</f>
        <v/>
      </c>
      <c r="E33" s="32"/>
      <c r="F33" s="21">
        <v>2094000</v>
      </c>
      <c r="H33" s="37">
        <v>2094000</v>
      </c>
      <c r="I33" s="9"/>
    </row>
    <row r="34" spans="2:9" ht="15">
      <c r="B34" s="14" t="s">
        <v>9</v>
      </c>
      <c r="C34" s="31"/>
      <c r="D34" s="22"/>
      <c r="E34" s="32"/>
      <c r="F34" s="30">
        <f>IF(AND(F33&gt;0,F32&gt;0),F32+F33,"")</f>
        <v>2166000</v>
      </c>
      <c r="H34" s="9"/>
      <c r="I34" s="9"/>
    </row>
    <row r="35" spans="2:9" ht="15">
      <c r="B35" s="14" t="s">
        <v>24</v>
      </c>
      <c r="C35" s="31"/>
      <c r="D35" s="35" t="str">
        <f>IF(F35&lt;&gt;0,IF(F35=H35,"","Wrong"),"")</f>
        <v/>
      </c>
      <c r="E35" s="32"/>
      <c r="F35" s="21">
        <v>-104800</v>
      </c>
      <c r="H35" s="9">
        <v>-104800</v>
      </c>
      <c r="I35" s="9"/>
    </row>
    <row r="36" spans="2:9" ht="15.75" thickBot="1">
      <c r="B36" s="14" t="s">
        <v>10</v>
      </c>
      <c r="C36" s="31"/>
      <c r="D36" s="15"/>
      <c r="E36" s="33"/>
      <c r="F36" s="34">
        <f>IF(AND(F35&lt;0),F34+F35,"")</f>
        <v>2061200</v>
      </c>
      <c r="H36" s="9"/>
      <c r="I36" s="9"/>
    </row>
    <row r="37" spans="2:9" ht="15.75" thickTop="1">
      <c r="B37" s="14"/>
      <c r="C37" s="31"/>
      <c r="D37" s="15"/>
      <c r="E37" s="17"/>
      <c r="F37" s="18"/>
      <c r="H37" s="9"/>
      <c r="I37" s="9"/>
    </row>
  </sheetData>
  <sheetProtection password="A1C1" sheet="1" objects="1" scenarios="1"/>
  <mergeCells count="1">
    <mergeCell ref="E1:G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Oi Oi</cp:lastModifiedBy>
  <dcterms:created xsi:type="dcterms:W3CDTF">2007-08-06T17:29:54Z</dcterms:created>
  <dcterms:modified xsi:type="dcterms:W3CDTF">2013-01-17T20:50:07Z</dcterms:modified>
</cp:coreProperties>
</file>